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0-2023\الخليج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<sst xmlns="http://schemas.openxmlformats.org/spreadsheetml/2006/main" count="554" uniqueCount="447">
  <si>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</si>
  <si>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</si>
  <si>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</si>
  <si>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</si>
  <si>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</si>
  <si>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</si>
  <si>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</si>
  <si>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</si>
  <si>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</si>
  <si>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</si>
  <si>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</si>
  <si>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</si>
  <si>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</si>
  <si>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</si>
  <si>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</si>
  <si>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</si>
  <si>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</si>
  <si>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</si>
  <si>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</si>
  <si>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</si>
  <si>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</si>
  <si>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</si>
  <si>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</si>
  <si>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</si>
  <si>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</si>
  <si>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</si>
  <si>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</si>
  <si>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</si>
  <si>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</si>
  <si>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</si>
  <si>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</si>
  <si>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</si>
  <si>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</si>
  <si>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</si>
  <si>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</si>
  <si>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</si>
  <si>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</si>
  <si>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</si>
  <si>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</si>
  <si>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</si>
  <si>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</si>
  <si>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</si>
  <si>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</si>
  <si>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</si>
  <si>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</si>
  <si>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</si>
  <si>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</si>
  <si>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</si>
  <si>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</si>
  <si>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</si>
  <si>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</si>
  <si>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</si>
  <si>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</si>
  <si>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</si>
  <si>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</si>
  <si>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</si>
  <si>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</si>
  <si>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</si>
  <si>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</si>
  <si>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</si>
  <si>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</si>
  <si>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</si>
  <si>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</si>
  <si>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</si>
  <si>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</si>
  <si>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</si>
  <si>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</si>
  <si>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</si>
  <si>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</si>
  <si>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</si>
  <si>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</si>
  <si>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</si>
  <si>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</si>
  <si>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</si>
  <si>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</si>
  <si>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</si>
  <si>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</si>
  <si>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</si>
  <si>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</si>
  <si>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</si>
  <si>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</si>
  <si>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</si>
  <si>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</si>
  <si>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</si>
  <si>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</si>
  <si>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</si>
  <si>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</si>
  <si>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</si>
  <si>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</si>
  <si>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</si>
  <si>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</si>
  <si>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</si>
  <si>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</si>
  <si>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</si>
  <si>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</si>
  <si>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</si>
  <si>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</si>
  <si>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</si>
  <si>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</si>
  <si>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</si>
  <si>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</si>
  <si>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</si>
  <si>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</si>
  <si>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</si>
  <si>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</si>
  <si>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</si>
  <si>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</si>
  <si>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</si>
  <si>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</si>
  <si>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</si>
  <si>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</si>
  <si>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</si>
  <si>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</si>
  <si>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</si>
  <si>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</si>
  <si>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</si>
  <si>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</si>
  <si>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</si>
  <si>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</si>
  <si>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</si>
  <si>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</si>
  <si>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</si>
  <si>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</si>
  <si>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</si>
  <si>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</si>
  <si>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</si>
  <si>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</si>
  <si>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</si>
  <si>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</si>
  <si>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</si>
  <si>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</si>
  <si>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</si>
  <si>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</si>
  <si>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</si>
  <si>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</si>
  <si>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</si>
  <si>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</si>
  <si>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</si>
  <si>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</si>
  <si>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</si>
  <si>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</si>
  <si>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</si>
  <si>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</si>
  <si>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</si>
  <si>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</si>
  <si>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</si>
  <si>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</si>
  <si>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</si>
  <si>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</si>
  <si>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</si>
  <si>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</si>
  <si>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</si>
  <si>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</si>
  <si>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</si>
  <si>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</si>
  <si>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</si>
  <si>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</si>
  <si>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</si>
  <si>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</si>
  <si>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</si>
  <si>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</si>
  <si>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</si>
  <si>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</si>
  <si>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</si>
  <si>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</si>
  <si>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</si>
  <si>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</si>
  <si>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</si>
  <si>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</si>
  <si>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</si>
  <si>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</si>
  <si>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</si>
  <si>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</si>
  <si>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</si>
  <si>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</si>
  <si>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</si>
  <si>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</si>
  <si>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</si>
  <si>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</si>
  <si>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</si>
  <si>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</si>
  <si>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</si>
  <si>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</si>
  <si>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</si>
  <si>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</si>
  <si>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</si>
  <si>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</si>
  <si>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</si>
  <si>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</si>
  <si>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</si>
  <si>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</si>
  <si>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</si>
  <si>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</si>
  <si>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</si>
  <si>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</si>
  <si>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</si>
  <si>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</si>
  <si>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</si>
  <si>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</si>
  <si>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</si>
  <si>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</si>
  <si>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</si>
  <si>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</si>
  <si>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</si>
  <si>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</si>
  <si>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</si>
  <si>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</si>
  <si>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</si>
  <si>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</si>
  <si>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</si>
  <si>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</si>
  <si>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</si>
  <si>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</si>
  <si>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</si>
  <si>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</si>
  <si>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</si>
  <si>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</si>
  <si>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</si>
  <si>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</si>
  <si>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</si>
  <si>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</si>
  <si>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</si>
  <si>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</si>
  <si>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</si>
  <si>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</si>
  <si>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</si>
  <si>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</si>
  <si>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</si>
  <si>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</si>
  <si>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</si>
  <si>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</si>
  <si>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</si>
  <si>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</si>
  <si>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</si>
  <si>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</si>
  <si>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</si>
  <si>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</si>
  <si>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</si>
  <si>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</si>
  <si>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</si>
  <si>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</si>
  <si>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</si>
  <si>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</si>
  <si>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</si>
  <si>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</si>
  <si>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</si>
  <si>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</si>
  <si>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</si>
  <si>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</si>
  <si>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</si>
  <si>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</si>
  <si>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</si>
  <si>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</si>
  <si>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</si>
  <si>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</si>
  <si>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</si>
  <si>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</si>
  <si>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</si>
  <si>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</si>
  <si>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</si>
  <si>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</si>
  <si>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</si>
  <si>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</si>
  <si>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</si>
  <si>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</si>
  <si>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</si>
  <si>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</si>
  <si>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</si>
  <si>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</si>
  <si>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</si>
  <si>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</si>
  <si>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</si>
  <si>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</si>
  <si>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</si>
  <si>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</si>
  <si>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</si>
  <si>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</si>
  <si>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</si>
  <si>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</si>
  <si>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</si>
  <si>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</si>
  <si>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</si>
  <si>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</si>
  <si>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</si>
  <si>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</si>
  <si>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</si>
  <si>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</si>
  <si>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</si>
  <si>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</si>
  <si>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</si>
  <si>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</si>
  <si>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</si>
  <si>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</si>
  <si>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</si>
  <si>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</si>
  <si>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</si>
  <si>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</si>
  <si>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</si>
  <si>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</si>
  <si>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</si>
  <si>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</si>
  <si>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</si>
  <si>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</si>
  <si>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</si>
  <si>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</si>
  <si>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</si>
  <si>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</si>
  <si>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</si>
  <si>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</si>
  <si>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</si>
  <si>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</si>
  <si>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</si>
  <si>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</si>
  <si>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</si>
  <si>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</si>
  <si>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</si>
  <si>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</si>
  <si>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</si>
  <si>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</si>
  <si>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</si>
  <si>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</si>
  <si>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</si>
  <si>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</si>
  <si>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</si>
  <si>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</si>
  <si>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</si>
  <si>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</si>
  <si>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</si>
  <si>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</si>
  <si>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</si>
  <si>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</si>
  <si>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</si>
  <si>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</si>
  <si>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</si>
  <si>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</si>
  <si>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</si>
  <si>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</si>
  <si>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</si>
  <si>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</si>
  <si>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</si>
  <si>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</si>
  <si>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</si>
  <si>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</si>
  <si>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</si>
  <si>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</si>
  <si>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</si>
  <si>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</si>
  <si>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</si>
  <si>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</si>
  <si>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</si>
  <si>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</si>
  <si>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</si>
  <si>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</si>
  <si>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</si>
  <si>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</si>
  <si>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</si>
  <si>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</si>
  <si>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</si>
  <si>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</si>
  <si>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</si>
  <si>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</si>
  <si>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</si>
  <si>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</si>
  <si>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</si>
  <si>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</si>
  <si>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</si>
  <si>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</si>
  <si>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</si>
  <si>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</si>
  <si>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</si>
  <si>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</si>
  <si>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</si>
  <si>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</si>
  <si>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</si>
  <si>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</si>
  <si>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</si>
  <si>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</si>
  <si>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</si>
  <si>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</si>
  <si>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</si>
  <si>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</si>
  <si>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</si>
  <si>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</si>
  <si>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</si>
  <si>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</si>
  <si>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</si>
  <si>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</si>
  <si>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</si>
  <si>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</si>
  <si>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</si>
  <si>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</si>
  <si>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</si>
  <si>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</si>
  <si>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</si>
  <si>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</si>
  <si>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</si>
  <si>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</si>
  <si>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</si>
  <si>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</si>
  <si>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</si>
  <si>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</si>
  <si>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</si>
  <si>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</si>
  <si>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</si>
  <si>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</si>
  <si>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</si>
  <si>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</si>
  <si>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</si>
  <si>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</si>
  <si>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</si>
  <si>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</si>
  <si>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</si>
  <si>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</si>
  <si>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</si>
  <si>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</si>
  <si>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</si>
  <si>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</si>
  <si>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</si>
  <si>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</si>
  <si>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</si>
  <si>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</si>
  <si>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</si>
  <si>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</si>
  <si>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</si>
  <si>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</si>
  <si>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</si>
  <si>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</si>
  <si>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</si>
  <si>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</si>
  <si>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</si>
  <si>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</si>
  <si>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</si>
  <si>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</si>
  <si>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</si>
  <si>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</si>
  <si>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</si>
  <si>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</si>
  <si>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</si>
  <si>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</si>
  <si>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</si>
  <si>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</si>
  <si>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</si>
  <si>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</si>
  <si>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2023      الى 30 / 9 / 2023    </t>
  </si>
  <si>
    <t xml:space="preserve">تقرير بالأصول الثابتة بتاريخ 30 /  9 /   2023م </t>
  </si>
  <si>
    <t>تقرير بالإلتزامات وصافي اًلأصول بتاريخ 30 /  9 /    2023م</t>
  </si>
  <si>
    <t xml:space="preserve">تقرير إيرادات ومصروفات البرامج والأنشطة المقيدة للفترة من 1 /  7 / 2023م      الى  30 / 9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</si>
</sst>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108586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13A80C44-24A8-461C-88F5-963AEAE17E59}"/>
            </a:ext>
          </a:extLst>
        </xdr:cNvPr>
        <xdr:cNvSpPr txBox="1"/>
      </xdr:nvSpPr>
      <xdr:spPr>
        <a:xfrm>
          <a:off x="11230714141" y="180975"/>
          <a:ext cx="5737859" cy="60998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اسم جمعية التنمية: جمعية التنمية الأهلية بالخليج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3716380.24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:25 / 9 / 1443 هـ      ترخيص رقم 4326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/ 3 / 1426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حي الخليج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0505139879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0505139879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0505139879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0505139879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7i.al5aleej@gmail.com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0505139879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O12" sqref="O12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3716380.2399999998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E18" sqref="E18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97">
        <v>42785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42785</v>
      </c>
      <c r="P18" s="141">
        <f t="shared" si="2"/>
        <v>42785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42785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42785</v>
      </c>
      <c r="P19" s="6">
        <f t="shared" si="2"/>
        <v>42785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42785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42785</v>
      </c>
      <c r="P26" s="9">
        <f t="shared" si="2"/>
        <v>42785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6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80203.56</v>
      </c>
      <c r="E5" s="223">
        <f>E6</f>
        <v>15203.56</v>
      </c>
      <c r="F5" s="224">
        <f>F210</f>
        <v>65000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15203.56</v>
      </c>
      <c r="E6" s="226">
        <f>E7+E38+E134+E190</f>
        <v>15203.56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15167</v>
      </c>
      <c r="E38" s="226">
        <f>E39+E49+E88+E118</f>
        <v>15167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15167</v>
      </c>
      <c r="E88" s="226">
        <f>SUM(E89:E93,E97:E100,E109,E113)</f>
        <v>15167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15167</v>
      </c>
      <c r="E100" s="226">
        <f>SUM(E101:E108)</f>
        <v>15167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15167</v>
      </c>
      <c r="E105" s="226">
        <v>15167</v>
      </c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36.56</v>
      </c>
      <c r="E134" s="226">
        <f>SUM(E135,E137,E144,E150,E155,E157,E159,E161,E163,E165,E167,E169,E171,E183)</f>
        <v>36.56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21</v>
      </c>
      <c r="E155" s="226">
        <f>E156</f>
        <v>21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21</v>
      </c>
      <c r="E156" s="226">
        <v>21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15.56</v>
      </c>
      <c r="E163" s="226">
        <f>E164</f>
        <v>15.56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15.56</v>
      </c>
      <c r="E164" s="226">
        <v>15.56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65000</v>
      </c>
      <c r="E210" s="228"/>
      <c r="F210" s="227">
        <f>SUM(F211,F249)</f>
        <v>65000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65000</v>
      </c>
      <c r="E211" s="232"/>
      <c r="F211" s="227">
        <f>SUM(F212,F214,F223,F232,F238)</f>
        <v>65000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65000</v>
      </c>
      <c r="E238" s="232"/>
      <c r="F238" s="227">
        <f>SUM(F239:F248)</f>
        <v>65000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65000</v>
      </c>
      <c r="E244" s="232"/>
      <c r="F244" s="227">
        <v>65000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80203.56</v>
      </c>
      <c r="E293" s="243">
        <f>E5</f>
        <v>15203.56</v>
      </c>
      <c r="F293" s="243">
        <f>F210</f>
        <v>65000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6" workbookViewId="0">
      <selection activeCell="D20" sqref="D20"/>
    </sheetView>
  </sheetViews>
  <sheetFormatPr defaultRowHeight="14.25"/>
  <cols>
    <col min="3" max="3" width="44.375" customWidth="1"/>
    <col min="4" max="4" width="11.625" customWidth="1"/>
    <col min="5" max="5" width="12.5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5">
        <v>606908.92000000004</v>
      </c>
      <c r="E7" s="204">
        <v>637748.92000000004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>
        <v>15167</v>
      </c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606908.92000000004</v>
      </c>
      <c r="E15" s="161">
        <f>SUM(E7:E14)</f>
        <v>652915.92000000004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0">
        <v>3382874</v>
      </c>
      <c r="E17" s="211">
        <v>3382874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96">
        <v>108625</v>
      </c>
      <c r="E20" s="211">
        <v>100000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3491499</v>
      </c>
      <c r="E22" s="161">
        <f>SUM(E17:E21)</f>
        <v>3482874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4098407.92</v>
      </c>
      <c r="E33" s="166">
        <f>E15+E22+E31</f>
        <v>4135789.92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F25" sqref="F25:F26"/>
    </sheetView>
  </sheetViews>
  <sheetFormatPr defaultRowHeight="14.25"/>
  <cols>
    <col min="3" max="3" width="8.125" bestFit="1" customWidth="1"/>
    <col min="4" max="4" width="33.375" customWidth="1"/>
    <col min="5" max="5" width="13.125" customWidth="1"/>
    <col min="6" max="6" width="14.625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158"/>
      <c r="F10" s="159"/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382027.68</v>
      </c>
      <c r="F19" s="211">
        <v>381991.12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382027.68</v>
      </c>
      <c r="F22" s="161">
        <f>SUM(F15:F21)</f>
        <v>381991.12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185837</v>
      </c>
      <c r="F25" s="204">
        <v>250837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3530543.2399999998</v>
      </c>
      <c r="F26" s="204">
        <v>3502961.8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3716380.2399999998</v>
      </c>
      <c r="F28" s="164">
        <f>SUM(F25:F27)</f>
        <v>3753798.8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4098407.92</v>
      </c>
      <c r="F30" s="166">
        <f>F13+F22+F28</f>
        <v>4135789.92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65000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-65000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65000</v>
      </c>
      <c r="E38" s="117"/>
      <c r="F38" s="124">
        <v>31105006</v>
      </c>
      <c r="G38" s="125" t="s">
        <v>154</v>
      </c>
      <c r="H38" s="175"/>
      <c r="J38" s="140">
        <f t="shared" si="0"/>
        <v>-65000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65000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-65000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250837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185837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2024-02-10T19:04:04Z</dcterms:modified>
</cp:coreProperties>
</file>